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d.docs.live.net/16f931ab92a3fca4/Escritorio/INFORME DE AUSTERIDAD DEL GASTO II TRIMESTRE DE 2025/"/>
    </mc:Choice>
  </mc:AlternateContent>
  <xr:revisionPtr revIDLastSave="15" documentId="8_{E7F46C61-3FB5-4005-8F5D-9EC7364ED880}" xr6:coauthVersionLast="47" xr6:coauthVersionMax="47" xr10:uidLastSave="{B046F30D-8A37-47EE-9ABC-49480A6DA3CE}"/>
  <bookViews>
    <workbookView xWindow="-120" yWindow="-120" windowWidth="29040" windowHeight="15720" xr2:uid="{00000000-000D-0000-FFFF-FFFF00000000}"/>
  </bookViews>
  <sheets>
    <sheet name="RUBROS DESGLOSAD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J39" i="1" s="1"/>
  <c r="H39" i="1"/>
  <c r="E39" i="1"/>
  <c r="J7" i="1"/>
  <c r="E7" i="1"/>
  <c r="H12" i="1" l="1"/>
  <c r="D18" i="1"/>
  <c r="I35" i="1" l="1"/>
  <c r="J35" i="1" s="1"/>
  <c r="H35" i="1"/>
  <c r="E35" i="1"/>
  <c r="I31" i="1"/>
  <c r="J31" i="1" s="1"/>
  <c r="H31" i="1"/>
  <c r="E31" i="1"/>
  <c r="I27" i="1"/>
  <c r="J27" i="1" s="1"/>
  <c r="H27" i="1"/>
  <c r="E27" i="1"/>
  <c r="I23" i="1"/>
  <c r="J23" i="1" s="1"/>
  <c r="H23" i="1"/>
  <c r="E23" i="1"/>
  <c r="I12" i="1"/>
  <c r="J12" i="1" s="1"/>
  <c r="C18" i="1"/>
  <c r="H7" i="1"/>
  <c r="I13" i="1" l="1"/>
  <c r="I14" i="1"/>
  <c r="J14" i="1" s="1"/>
  <c r="I15" i="1"/>
  <c r="I16" i="1"/>
  <c r="J16" i="1" s="1"/>
  <c r="I17" i="1"/>
  <c r="J17" i="1" s="1"/>
  <c r="F18" i="1"/>
  <c r="G18" i="1"/>
  <c r="I18" i="1" s="1"/>
  <c r="J18" i="1" s="1"/>
  <c r="E13" i="1"/>
  <c r="E14" i="1"/>
  <c r="E15" i="1"/>
  <c r="E16" i="1"/>
  <c r="E17" i="1"/>
  <c r="E12" i="1"/>
  <c r="H13" i="1"/>
  <c r="H14" i="1"/>
  <c r="H15" i="1"/>
  <c r="H16" i="1"/>
  <c r="H17" i="1"/>
  <c r="I7" i="1"/>
  <c r="H18" i="1" l="1"/>
  <c r="E18" i="1"/>
  <c r="J13" i="1"/>
</calcChain>
</file>

<file path=xl/sharedStrings.xml><?xml version="1.0" encoding="utf-8"?>
<sst xmlns="http://schemas.openxmlformats.org/spreadsheetml/2006/main" count="78" uniqueCount="24">
  <si>
    <t>Concepto</t>
  </si>
  <si>
    <t>Var. Absoluta</t>
  </si>
  <si>
    <t>Var. Relativa</t>
  </si>
  <si>
    <t>Prima de navidad</t>
  </si>
  <si>
    <t>Prima de servicios</t>
  </si>
  <si>
    <t>Prima de vacaciones</t>
  </si>
  <si>
    <t>Total</t>
  </si>
  <si>
    <t>-</t>
  </si>
  <si>
    <t xml:space="preserve">Gasto de Personal </t>
  </si>
  <si>
    <t xml:space="preserve">Sueldo Basico </t>
  </si>
  <si>
    <t xml:space="preserve">Bonificación por servicios prestados </t>
  </si>
  <si>
    <t xml:space="preserve">Viaticos de funcionarios en comisión </t>
  </si>
  <si>
    <t>Otros servicios profesionales, técnicos y empresariales n.c.p. - Servicio de asistencia técnica y acompañamiento productivo y empresarial - Apoyo a encadenamientos productivos y consolidación de marca regional - Servicios prestados a las empresas y servic</t>
  </si>
  <si>
    <t>Otros servicios jurídicos n.c.p. - Servicios prestados a las empresas y servicios de producción</t>
  </si>
  <si>
    <t>Otros servicios de información - Servicios prestados a las empresas y servicios de producción</t>
  </si>
  <si>
    <t xml:space="preserve">Otros servicios profesionales, técnicos y empresariales n.c.p. - Servicio de Implementación Sistemas de Gestión - Fortalecimiento de la planeación estratégica y los sistemas de gestión en la RAP Eje Cafetero - Servicios prestados a las empresas y servicio </t>
  </si>
  <si>
    <t>ANÁLISIS DE LOS RUBROS A 30 DE JUNIO DE 2025</t>
  </si>
  <si>
    <t xml:space="preserve">Servicios de acceso a Internet de banda ancha - Servicios prestados a las empresas y servicios de producción </t>
  </si>
  <si>
    <t xml:space="preserve"> Presupuesto Definitivo Jun 30.</t>
  </si>
  <si>
    <t>% de Ejecución a 30 de Jun. de 2025</t>
  </si>
  <si>
    <t xml:space="preserve"> Presupuesto Definitivo Junio</t>
  </si>
  <si>
    <t>Ejecución (Obligaciones) a 30 de Jun. de 2024</t>
  </si>
  <si>
    <t>% de Ejecución a 30 de Jun. de 2024</t>
  </si>
  <si>
    <t>Total Ejecución (Obligaciones) a 30 de Jun.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</si>
</sst>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5ABF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9" fontId="3" fillId="0" borderId="1" xfId="2" applyFont="1" applyBorder="1" applyAlignment="1">
      <alignment horizontal="right" vertical="center"/>
    </xf>
    <xf numFmtId="0" fontId="3" fillId="0" borderId="15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3" fontId="3" fillId="0" borderId="12" xfId="0" applyNumberFormat="1" applyFont="1" applyBorder="1" applyAlignment="1">
      <alignment horizontal="right" vertical="center"/>
    </xf>
    <xf numFmtId="0" fontId="2" fillId="3" borderId="11" xfId="0" applyFont="1" applyFill="1" applyBorder="1" applyAlignment="1">
      <alignment horizontal="center" vertical="center" wrapText="1"/>
    </xf>
    <xf numFmtId="165" fontId="3" fillId="7" borderId="1" xfId="1" applyNumberFormat="1" applyFont="1" applyFill="1" applyBorder="1"/>
    <xf numFmtId="3" fontId="4" fillId="0" borderId="1" xfId="0" applyNumberFormat="1" applyFont="1" applyBorder="1" applyAlignment="1">
      <alignment horizontal="right" vertical="center"/>
    </xf>
    <xf numFmtId="10" fontId="4" fillId="0" borderId="16" xfId="0" applyNumberFormat="1" applyFont="1" applyBorder="1" applyAlignment="1">
      <alignment horizontal="right" vertical="center"/>
    </xf>
    <xf numFmtId="9" fontId="3" fillId="0" borderId="13" xfId="2" applyFont="1" applyBorder="1" applyAlignment="1">
      <alignment horizontal="right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justify" vertical="center" wrapText="1"/>
    </xf>
    <xf numFmtId="10" fontId="4" fillId="0" borderId="12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9" fontId="3" fillId="0" borderId="12" xfId="2" applyFont="1" applyBorder="1" applyAlignment="1">
      <alignment horizontal="right" vertical="center"/>
    </xf>
    <xf numFmtId="10" fontId="4" fillId="0" borderId="13" xfId="0" applyNumberFormat="1" applyFont="1" applyBorder="1" applyAlignment="1">
      <alignment horizontal="right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9" fontId="3" fillId="0" borderId="12" xfId="0" applyNumberFormat="1" applyFont="1" applyBorder="1" applyAlignment="1">
      <alignment horizontal="right" vertical="center"/>
    </xf>
    <xf numFmtId="10" fontId="3" fillId="0" borderId="12" xfId="2" applyNumberFormat="1" applyFont="1" applyBorder="1" applyAlignment="1">
      <alignment horizontal="right" vertical="center"/>
    </xf>
    <xf numFmtId="3" fontId="7" fillId="3" borderId="20" xfId="0" applyNumberFormat="1" applyFont="1" applyFill="1" applyBorder="1" applyAlignment="1">
      <alignment horizontal="right" vertical="center"/>
    </xf>
    <xf numFmtId="9" fontId="7" fillId="3" borderId="20" xfId="2" applyFont="1" applyFill="1" applyBorder="1" applyAlignment="1">
      <alignment horizontal="right" vertical="center"/>
    </xf>
    <xf numFmtId="165" fontId="3" fillId="7" borderId="16" xfId="1" applyNumberFormat="1" applyFont="1" applyFill="1" applyBorder="1" applyAlignment="1">
      <alignment horizontal="right"/>
    </xf>
    <xf numFmtId="9" fontId="7" fillId="3" borderId="21" xfId="2" applyFont="1" applyFill="1" applyBorder="1" applyAlignment="1">
      <alignment horizontal="right" vertical="center"/>
    </xf>
    <xf numFmtId="165" fontId="3" fillId="7" borderId="12" xfId="1" applyNumberFormat="1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3" fontId="3" fillId="7" borderId="1" xfId="0" applyNumberFormat="1" applyFont="1" applyFill="1" applyBorder="1" applyAlignment="1">
      <alignment horizontal="right" vertical="center"/>
    </xf>
    <xf numFmtId="10" fontId="4" fillId="7" borderId="1" xfId="0" applyNumberFormat="1" applyFont="1" applyFill="1" applyBorder="1" applyAlignment="1">
      <alignment horizontal="right" vertical="center"/>
    </xf>
    <xf numFmtId="0" fontId="3" fillId="7" borderId="14" xfId="0" applyFont="1" applyFill="1" applyBorder="1" applyAlignment="1">
      <alignment horizontal="justify" vertical="center" wrapText="1"/>
    </xf>
    <xf numFmtId="0" fontId="3" fillId="7" borderId="15" xfId="0" applyFont="1" applyFill="1" applyBorder="1" applyAlignment="1">
      <alignment horizontal="justify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Obligaciones Factores Salariales Comunes Jun 2025 - Jun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('RUBROS DESGLOSADOS'!$D$10,'RUBROS DESGLOSADOS'!$G$10,'RUBROS DESGLOSADOS'!$I$10)</c:f>
              <c:strCache>
                <c:ptCount val="3"/>
                <c:pt idx="0">
                  <c:v>Total Ejecución (Obligaciones) a 30 de Jun. de 2025</c:v>
                </c:pt>
                <c:pt idx="1">
                  <c:v>Ejecución (Obligaciones) a 30 de Jun. de 2024</c:v>
                </c:pt>
                <c:pt idx="2">
                  <c:v>Var. Absoluta</c:v>
                </c:pt>
              </c:strCache>
            </c:strRef>
          </c:cat>
          <c:val>
            <c:numRef>
              <c:f>('RUBROS DESGLOSADOS'!$D$11,'RUBROS DESGLOSADOS'!$G$11,'RUBROS DESGLOSADOS'!$I$11)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23B3-4FFF-B1E9-2F2717EE83A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3B3-4FFF-B1E9-2F2717EE83AE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B3-4FFF-B1E9-2F2717EE83A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('RUBROS DESGLOSADOS'!$D$10,'RUBROS DESGLOSADOS'!$G$10,'RUBROS DESGLOSADOS'!$I$10)</c:f>
              <c:strCache>
                <c:ptCount val="3"/>
                <c:pt idx="0">
                  <c:v>Total Ejecución (Obligaciones) a 30 de Jun. de 2025</c:v>
                </c:pt>
                <c:pt idx="1">
                  <c:v>Ejecución (Obligaciones) a 30 de Jun. de 2024</c:v>
                </c:pt>
                <c:pt idx="2">
                  <c:v>Var. Absoluta</c:v>
                </c:pt>
              </c:strCache>
            </c:strRef>
          </c:cat>
          <c:val>
            <c:numRef>
              <c:f>('RUBROS DESGLOSADOS'!$D$18,'RUBROS DESGLOSADOS'!$G$18,'RUBROS DESGLOSADOS'!$I$18)</c:f>
              <c:numCache>
                <c:formatCode>#,##0</c:formatCode>
                <c:ptCount val="3"/>
                <c:pt idx="0">
                  <c:v>581661824</c:v>
                </c:pt>
                <c:pt idx="1">
                  <c:v>529410008</c:v>
                </c:pt>
                <c:pt idx="2">
                  <c:v>52251816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B3-4FFF-B1E9-2F2717EE8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9090031"/>
        <c:axId val="1359090511"/>
      </c:barChart>
      <c:catAx>
        <c:axId val="1359090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59090511"/>
        <c:crosses val="autoZero"/>
        <c:auto val="1"/>
        <c:lblAlgn val="ctr"/>
        <c:lblOffset val="100"/>
        <c:noMultiLvlLbl val="0"/>
      </c:catAx>
      <c:valAx>
        <c:axId val="1359090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59090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3</xdr:row>
      <xdr:rowOff>19050</xdr:rowOff>
    </xdr:from>
    <xdr:to>
      <xdr:col>16</xdr:col>
      <xdr:colOff>228600</xdr:colOff>
      <xdr:row>15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38EF6A-7D4D-ACEB-DBC1-B248E36EA3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B2:J39"/>
  <sheetViews>
    <sheetView tabSelected="1" topLeftCell="A23" workbookViewId="0">
      <selection activeCell="B37" sqref="B37:J39"/>
    </sheetView>
  </sheetViews>
  <sheetFormatPr baseColWidth="10" defaultRowHeight="15" x14ac:dyDescent="0.25"/>
  <cols>
    <col min="1" max="1" width="4.5703125" customWidth="1"/>
    <col min="2" max="2" width="35.85546875" customWidth="1"/>
    <col min="3" max="3" width="17.5703125" customWidth="1"/>
    <col min="4" max="4" width="16" customWidth="1"/>
    <col min="5" max="5" width="12" customWidth="1"/>
    <col min="6" max="6" width="13.5703125" customWidth="1"/>
    <col min="7" max="7" width="16" customWidth="1"/>
    <col min="8" max="8" width="12.28515625" customWidth="1"/>
    <col min="9" max="10" width="16" customWidth="1"/>
  </cols>
  <sheetData>
    <row r="2" spans="2:10" x14ac:dyDescent="0.25">
      <c r="B2" s="31" t="s">
        <v>16</v>
      </c>
      <c r="C2" s="32"/>
      <c r="D2" s="32"/>
      <c r="E2" s="32"/>
      <c r="F2" s="32"/>
      <c r="G2" s="32"/>
      <c r="H2" s="32"/>
      <c r="I2" s="32"/>
      <c r="J2" s="33"/>
    </row>
    <row r="3" spans="2:10" x14ac:dyDescent="0.25">
      <c r="B3" s="34"/>
      <c r="C3" s="35"/>
      <c r="D3" s="35"/>
      <c r="E3" s="35"/>
      <c r="F3" s="35"/>
      <c r="G3" s="35"/>
      <c r="H3" s="35"/>
      <c r="I3" s="35"/>
      <c r="J3" s="36"/>
    </row>
    <row r="4" spans="2:10" ht="15.75" thickBot="1" x14ac:dyDescent="0.3"/>
    <row r="5" spans="2:10" ht="27.75" customHeight="1" x14ac:dyDescent="0.25">
      <c r="B5" s="37" t="s">
        <v>0</v>
      </c>
      <c r="C5" s="10" t="s">
        <v>18</v>
      </c>
      <c r="D5" s="39" t="s">
        <v>23</v>
      </c>
      <c r="E5" s="41" t="s">
        <v>19</v>
      </c>
      <c r="F5" s="11" t="s">
        <v>20</v>
      </c>
      <c r="G5" s="43" t="s">
        <v>21</v>
      </c>
      <c r="H5" s="45" t="s">
        <v>22</v>
      </c>
      <c r="I5" s="29" t="s">
        <v>1</v>
      </c>
      <c r="J5" s="27" t="s">
        <v>2</v>
      </c>
    </row>
    <row r="6" spans="2:10" x14ac:dyDescent="0.25">
      <c r="B6" s="38"/>
      <c r="C6" s="17">
        <v>2025</v>
      </c>
      <c r="D6" s="40"/>
      <c r="E6" s="42"/>
      <c r="F6" s="18">
        <v>2024</v>
      </c>
      <c r="G6" s="44"/>
      <c r="H6" s="46"/>
      <c r="I6" s="47"/>
      <c r="J6" s="48"/>
    </row>
    <row r="7" spans="2:10" ht="13.5" customHeight="1" thickBot="1" x14ac:dyDescent="0.3">
      <c r="B7" s="19" t="s">
        <v>8</v>
      </c>
      <c r="C7" s="4">
        <v>1973374985</v>
      </c>
      <c r="D7" s="4">
        <v>883127823</v>
      </c>
      <c r="E7" s="20">
        <f>D7/C7</f>
        <v>0.44752154542994776</v>
      </c>
      <c r="F7" s="4">
        <v>1965427497.71</v>
      </c>
      <c r="G7" s="4">
        <v>815373483</v>
      </c>
      <c r="H7" s="21">
        <f>G7/F7</f>
        <v>0.41485808250369194</v>
      </c>
      <c r="I7" s="4">
        <f>D7-G7</f>
        <v>67754340</v>
      </c>
      <c r="J7" s="9">
        <f>(D7-G7)/G7</f>
        <v>8.3096079787524799E-2</v>
      </c>
    </row>
    <row r="9" spans="2:10" ht="15.75" thickBot="1" x14ac:dyDescent="0.3"/>
    <row r="10" spans="2:10" ht="27.75" customHeight="1" x14ac:dyDescent="0.25">
      <c r="B10" s="37" t="s">
        <v>0</v>
      </c>
      <c r="C10" s="10" t="s">
        <v>18</v>
      </c>
      <c r="D10" s="39" t="s">
        <v>23</v>
      </c>
      <c r="E10" s="41" t="s">
        <v>19</v>
      </c>
      <c r="F10" s="11" t="s">
        <v>20</v>
      </c>
      <c r="G10" s="43" t="s">
        <v>21</v>
      </c>
      <c r="H10" s="45" t="s">
        <v>22</v>
      </c>
      <c r="I10" s="29" t="s">
        <v>1</v>
      </c>
      <c r="J10" s="27" t="s">
        <v>2</v>
      </c>
    </row>
    <row r="11" spans="2:10" x14ac:dyDescent="0.25">
      <c r="B11" s="38"/>
      <c r="C11" s="17">
        <v>2025</v>
      </c>
      <c r="D11" s="40"/>
      <c r="E11" s="42"/>
      <c r="F11" s="18">
        <v>2024</v>
      </c>
      <c r="G11" s="44"/>
      <c r="H11" s="46"/>
      <c r="I11" s="47"/>
      <c r="J11" s="48"/>
    </row>
    <row r="12" spans="2:10" x14ac:dyDescent="0.25">
      <c r="B12" s="51" t="s">
        <v>9</v>
      </c>
      <c r="C12" s="49">
        <v>1104452867</v>
      </c>
      <c r="D12" s="49">
        <v>491767711</v>
      </c>
      <c r="E12" s="50">
        <f t="shared" ref="E12:E18" si="0">D12/C12</f>
        <v>0.44525911941880991</v>
      </c>
      <c r="F12" s="49">
        <v>1125130658.96</v>
      </c>
      <c r="G12" s="49">
        <v>433757134</v>
      </c>
      <c r="H12" s="1">
        <f>G12/F12</f>
        <v>0.38551712242997432</v>
      </c>
      <c r="I12" s="7">
        <f>D12-G12</f>
        <v>58010577</v>
      </c>
      <c r="J12" s="8">
        <f>I12/G12</f>
        <v>0.13373976461214815</v>
      </c>
    </row>
    <row r="13" spans="2:10" x14ac:dyDescent="0.25">
      <c r="B13" s="52" t="s">
        <v>4</v>
      </c>
      <c r="C13" s="49">
        <v>51649281</v>
      </c>
      <c r="D13" s="49">
        <v>4901040</v>
      </c>
      <c r="E13" s="50">
        <f t="shared" si="0"/>
        <v>9.4890769147396262E-2</v>
      </c>
      <c r="F13" s="49">
        <v>49145347</v>
      </c>
      <c r="G13" s="49">
        <v>21082581</v>
      </c>
      <c r="H13" s="1">
        <f t="shared" ref="H13:H17" si="1">G13/F13</f>
        <v>0.42898427393340005</v>
      </c>
      <c r="I13" s="7">
        <f t="shared" ref="I13:I17" si="2">D13-G13</f>
        <v>-16181541</v>
      </c>
      <c r="J13" s="8">
        <f t="shared" ref="J13:J17" si="3">I13/G13</f>
        <v>-0.76753130937810699</v>
      </c>
    </row>
    <row r="14" spans="2:10" x14ac:dyDescent="0.25">
      <c r="B14" s="52" t="s">
        <v>10</v>
      </c>
      <c r="C14" s="49">
        <v>35129875</v>
      </c>
      <c r="D14" s="49">
        <v>25328991</v>
      </c>
      <c r="E14" s="50">
        <f t="shared" si="0"/>
        <v>0.72100999505406727</v>
      </c>
      <c r="F14" s="49">
        <v>33426795</v>
      </c>
      <c r="G14" s="49">
        <v>18474175</v>
      </c>
      <c r="H14" s="1">
        <f t="shared" si="1"/>
        <v>0.55267563043360868</v>
      </c>
      <c r="I14" s="7">
        <f t="shared" si="2"/>
        <v>6854816</v>
      </c>
      <c r="J14" s="8">
        <f t="shared" si="3"/>
        <v>0.37104855832533795</v>
      </c>
    </row>
    <row r="15" spans="2:10" x14ac:dyDescent="0.25">
      <c r="B15" s="52" t="s">
        <v>3</v>
      </c>
      <c r="C15" s="49">
        <v>112086113</v>
      </c>
      <c r="D15" s="49">
        <v>2949264</v>
      </c>
      <c r="E15" s="50">
        <f t="shared" si="0"/>
        <v>2.6312483509888508E-2</v>
      </c>
      <c r="F15" s="49">
        <v>106652228</v>
      </c>
      <c r="G15" s="49">
        <v>13508698</v>
      </c>
      <c r="H15" s="1">
        <f t="shared" si="1"/>
        <v>0.12666118892518588</v>
      </c>
      <c r="I15" s="6">
        <f t="shared" si="2"/>
        <v>-10559434</v>
      </c>
      <c r="J15" s="24" t="s">
        <v>7</v>
      </c>
    </row>
    <row r="16" spans="2:10" x14ac:dyDescent="0.25">
      <c r="B16" s="52" t="s">
        <v>5</v>
      </c>
      <c r="C16" s="49">
        <v>51801334</v>
      </c>
      <c r="D16" s="49">
        <v>25454596</v>
      </c>
      <c r="E16" s="50">
        <f t="shared" si="0"/>
        <v>0.49138881249660482</v>
      </c>
      <c r="F16" s="49">
        <v>51193070</v>
      </c>
      <c r="G16" s="49">
        <v>36070612</v>
      </c>
      <c r="H16" s="1">
        <f t="shared" si="1"/>
        <v>0.70459950926951631</v>
      </c>
      <c r="I16" s="7">
        <f t="shared" si="2"/>
        <v>-10616016</v>
      </c>
      <c r="J16" s="8">
        <f t="shared" si="3"/>
        <v>-0.29431205658501164</v>
      </c>
    </row>
    <row r="17" spans="2:10" x14ac:dyDescent="0.25">
      <c r="B17" s="2" t="s">
        <v>11</v>
      </c>
      <c r="C17" s="49">
        <v>50000000</v>
      </c>
      <c r="D17" s="49">
        <v>31260222</v>
      </c>
      <c r="E17" s="50">
        <f t="shared" si="0"/>
        <v>0.62520443999999997</v>
      </c>
      <c r="F17" s="49">
        <v>50000000</v>
      </c>
      <c r="G17" s="49">
        <v>6516808</v>
      </c>
      <c r="H17" s="1">
        <f t="shared" si="1"/>
        <v>0.13033616000000001</v>
      </c>
      <c r="I17" s="7">
        <f t="shared" si="2"/>
        <v>24743414</v>
      </c>
      <c r="J17" s="8">
        <f t="shared" si="3"/>
        <v>3.7968609785649661</v>
      </c>
    </row>
    <row r="18" spans="2:10" ht="15.75" thickBot="1" x14ac:dyDescent="0.3">
      <c r="B18" s="5" t="s">
        <v>6</v>
      </c>
      <c r="C18" s="22">
        <f>SUM(C12:C17)</f>
        <v>1405119470</v>
      </c>
      <c r="D18" s="22">
        <f>SUM(D12:D17)</f>
        <v>581661824</v>
      </c>
      <c r="E18" s="23">
        <f t="shared" si="0"/>
        <v>0.41395898101105949</v>
      </c>
      <c r="F18" s="22">
        <f>SUM(F12:F17)</f>
        <v>1415548098.96</v>
      </c>
      <c r="G18" s="22">
        <f>SUM(G12:G17)</f>
        <v>529410008</v>
      </c>
      <c r="H18" s="23">
        <f>G18/F18</f>
        <v>0.3739964812138537</v>
      </c>
      <c r="I18" s="22">
        <f>D18-G18</f>
        <v>52251816</v>
      </c>
      <c r="J18" s="25">
        <f>I18/G18</f>
        <v>9.8698202169234403E-2</v>
      </c>
    </row>
    <row r="20" spans="2:10" ht="15.75" thickBot="1" x14ac:dyDescent="0.3"/>
    <row r="21" spans="2:10" ht="28.5" customHeight="1" x14ac:dyDescent="0.25">
      <c r="B21" s="37" t="s">
        <v>0</v>
      </c>
      <c r="C21" s="10" t="s">
        <v>18</v>
      </c>
      <c r="D21" s="39" t="s">
        <v>23</v>
      </c>
      <c r="E21" s="41" t="s">
        <v>19</v>
      </c>
      <c r="F21" s="11" t="s">
        <v>20</v>
      </c>
      <c r="G21" s="43" t="s">
        <v>21</v>
      </c>
      <c r="H21" s="45" t="s">
        <v>22</v>
      </c>
      <c r="I21" s="29" t="s">
        <v>1</v>
      </c>
      <c r="J21" s="27" t="s">
        <v>2</v>
      </c>
    </row>
    <row r="22" spans="2:10" ht="18" customHeight="1" x14ac:dyDescent="0.25">
      <c r="B22" s="38"/>
      <c r="C22" s="17">
        <v>2025</v>
      </c>
      <c r="D22" s="40"/>
      <c r="E22" s="42"/>
      <c r="F22" s="18">
        <v>2024</v>
      </c>
      <c r="G22" s="44"/>
      <c r="H22" s="46"/>
      <c r="I22" s="30"/>
      <c r="J22" s="28"/>
    </row>
    <row r="23" spans="2:10" ht="68.25" thickBot="1" x14ac:dyDescent="0.3">
      <c r="B23" s="3" t="s">
        <v>12</v>
      </c>
      <c r="C23" s="4">
        <v>90000000</v>
      </c>
      <c r="D23" s="4">
        <v>36242858</v>
      </c>
      <c r="E23" s="13">
        <f>D23/C23</f>
        <v>0.40269842222222224</v>
      </c>
      <c r="F23" s="4">
        <v>80000000</v>
      </c>
      <c r="G23" s="4">
        <v>0</v>
      </c>
      <c r="H23" s="15">
        <f t="shared" ref="H23" si="4">G23/F23</f>
        <v>0</v>
      </c>
      <c r="I23" s="14">
        <f t="shared" ref="I23" si="5">D23-G23</f>
        <v>36242858</v>
      </c>
      <c r="J23" s="16" t="e">
        <f t="shared" ref="J23" si="6">I23/G23</f>
        <v>#DIV/0!</v>
      </c>
    </row>
    <row r="24" spans="2:10" ht="15.75" thickBot="1" x14ac:dyDescent="0.3"/>
    <row r="25" spans="2:10" ht="40.5" customHeight="1" x14ac:dyDescent="0.25">
      <c r="B25" s="37" t="s">
        <v>0</v>
      </c>
      <c r="C25" s="10" t="s">
        <v>18</v>
      </c>
      <c r="D25" s="39" t="s">
        <v>23</v>
      </c>
      <c r="E25" s="41" t="s">
        <v>19</v>
      </c>
      <c r="F25" s="11" t="s">
        <v>20</v>
      </c>
      <c r="G25" s="43" t="s">
        <v>21</v>
      </c>
      <c r="H25" s="45" t="s">
        <v>22</v>
      </c>
      <c r="I25" s="29" t="s">
        <v>1</v>
      </c>
      <c r="J25" s="27" t="s">
        <v>2</v>
      </c>
    </row>
    <row r="26" spans="2:10" x14ac:dyDescent="0.25">
      <c r="B26" s="38"/>
      <c r="C26" s="17">
        <v>2025</v>
      </c>
      <c r="D26" s="40"/>
      <c r="E26" s="42"/>
      <c r="F26" s="18">
        <v>2024</v>
      </c>
      <c r="G26" s="44"/>
      <c r="H26" s="46"/>
      <c r="I26" s="30"/>
      <c r="J26" s="28"/>
    </row>
    <row r="27" spans="2:10" ht="36.75" thickBot="1" x14ac:dyDescent="0.3">
      <c r="B27" s="12" t="s">
        <v>13</v>
      </c>
      <c r="C27" s="4">
        <v>87400000</v>
      </c>
      <c r="D27" s="4">
        <v>51000000</v>
      </c>
      <c r="E27" s="13">
        <f>D27/C27</f>
        <v>0.58352402745995424</v>
      </c>
      <c r="F27" s="4">
        <v>92400000</v>
      </c>
      <c r="G27" s="4">
        <v>40050000</v>
      </c>
      <c r="H27" s="15">
        <f>G27/F27</f>
        <v>0.43344155844155846</v>
      </c>
      <c r="I27" s="14">
        <f>D27-G27</f>
        <v>10950000</v>
      </c>
      <c r="J27" s="16">
        <f>I27/G27</f>
        <v>0.27340823970037453</v>
      </c>
    </row>
    <row r="28" spans="2:10" ht="15.75" thickBot="1" x14ac:dyDescent="0.3"/>
    <row r="29" spans="2:10" ht="28.5" customHeight="1" x14ac:dyDescent="0.25">
      <c r="B29" s="37" t="s">
        <v>0</v>
      </c>
      <c r="C29" s="10" t="s">
        <v>18</v>
      </c>
      <c r="D29" s="39" t="s">
        <v>23</v>
      </c>
      <c r="E29" s="41" t="s">
        <v>19</v>
      </c>
      <c r="F29" s="11" t="s">
        <v>20</v>
      </c>
      <c r="G29" s="43" t="s">
        <v>21</v>
      </c>
      <c r="H29" s="45" t="s">
        <v>22</v>
      </c>
      <c r="I29" s="29" t="s">
        <v>1</v>
      </c>
      <c r="J29" s="27" t="s">
        <v>2</v>
      </c>
    </row>
    <row r="30" spans="2:10" x14ac:dyDescent="0.25">
      <c r="B30" s="38"/>
      <c r="C30" s="17">
        <v>2025</v>
      </c>
      <c r="D30" s="40"/>
      <c r="E30" s="42"/>
      <c r="F30" s="18">
        <v>2024</v>
      </c>
      <c r="G30" s="44"/>
      <c r="H30" s="46"/>
      <c r="I30" s="30"/>
      <c r="J30" s="28"/>
    </row>
    <row r="31" spans="2:10" ht="34.5" thickBot="1" x14ac:dyDescent="0.3">
      <c r="B31" s="3" t="s">
        <v>14</v>
      </c>
      <c r="C31" s="26">
        <v>43000000</v>
      </c>
      <c r="D31" s="26">
        <v>5081895</v>
      </c>
      <c r="E31" s="13">
        <f>D31/C31</f>
        <v>0.11818360465116279</v>
      </c>
      <c r="F31" s="4">
        <v>43000000</v>
      </c>
      <c r="G31" s="4">
        <v>20937963</v>
      </c>
      <c r="H31" s="15">
        <f t="shared" ref="H31" si="7">G31/F31</f>
        <v>0.48692937209302328</v>
      </c>
      <c r="I31" s="14">
        <f t="shared" ref="I31" si="8">D31-G31</f>
        <v>-15856068</v>
      </c>
      <c r="J31" s="16">
        <f t="shared" ref="J31" si="9">I31/G31</f>
        <v>-0.75728799406131342</v>
      </c>
    </row>
    <row r="32" spans="2:10" ht="15.75" thickBot="1" x14ac:dyDescent="0.3"/>
    <row r="33" spans="2:10" ht="32.25" customHeight="1" x14ac:dyDescent="0.25">
      <c r="B33" s="37" t="s">
        <v>0</v>
      </c>
      <c r="C33" s="10" t="s">
        <v>18</v>
      </c>
      <c r="D33" s="39" t="s">
        <v>23</v>
      </c>
      <c r="E33" s="41" t="s">
        <v>19</v>
      </c>
      <c r="F33" s="11" t="s">
        <v>20</v>
      </c>
      <c r="G33" s="43" t="s">
        <v>21</v>
      </c>
      <c r="H33" s="45" t="s">
        <v>22</v>
      </c>
      <c r="I33" s="29" t="s">
        <v>1</v>
      </c>
      <c r="J33" s="27" t="s">
        <v>2</v>
      </c>
    </row>
    <row r="34" spans="2:10" x14ac:dyDescent="0.25">
      <c r="B34" s="38"/>
      <c r="C34" s="17">
        <v>2025</v>
      </c>
      <c r="D34" s="40"/>
      <c r="E34" s="42"/>
      <c r="F34" s="18">
        <v>2024</v>
      </c>
      <c r="G34" s="44"/>
      <c r="H34" s="46"/>
      <c r="I34" s="30"/>
      <c r="J34" s="28"/>
    </row>
    <row r="35" spans="2:10" ht="68.25" thickBot="1" x14ac:dyDescent="0.3">
      <c r="B35" s="3" t="s">
        <v>15</v>
      </c>
      <c r="C35" s="26">
        <v>436539874</v>
      </c>
      <c r="D35" s="26">
        <v>166272854</v>
      </c>
      <c r="E35" s="13">
        <f>D35/C35</f>
        <v>0.38088812478101369</v>
      </c>
      <c r="F35" s="4">
        <v>214950512</v>
      </c>
      <c r="G35" s="4">
        <v>87120000</v>
      </c>
      <c r="H35" s="15">
        <f t="shared" ref="H35" si="10">G35/F35</f>
        <v>0.40530259355697651</v>
      </c>
      <c r="I35" s="14">
        <f t="shared" ref="I35" si="11">D35-G35</f>
        <v>79152854</v>
      </c>
      <c r="J35" s="16">
        <f t="shared" ref="J35" si="12">I35/G35</f>
        <v>0.90854974747474748</v>
      </c>
    </row>
    <row r="36" spans="2:10" ht="15.75" thickBot="1" x14ac:dyDescent="0.3"/>
    <row r="37" spans="2:10" ht="22.5" customHeight="1" x14ac:dyDescent="0.25">
      <c r="B37" s="37" t="s">
        <v>0</v>
      </c>
      <c r="C37" s="10" t="s">
        <v>18</v>
      </c>
      <c r="D37" s="39" t="s">
        <v>23</v>
      </c>
      <c r="E37" s="41" t="s">
        <v>19</v>
      </c>
      <c r="F37" s="11" t="s">
        <v>20</v>
      </c>
      <c r="G37" s="43" t="s">
        <v>21</v>
      </c>
      <c r="H37" s="45" t="s">
        <v>22</v>
      </c>
      <c r="I37" s="29" t="s">
        <v>1</v>
      </c>
      <c r="J37" s="27" t="s">
        <v>2</v>
      </c>
    </row>
    <row r="38" spans="2:10" x14ac:dyDescent="0.25">
      <c r="B38" s="38"/>
      <c r="C38" s="17">
        <v>2025</v>
      </c>
      <c r="D38" s="40"/>
      <c r="E38" s="42"/>
      <c r="F38" s="18">
        <v>2024</v>
      </c>
      <c r="G38" s="44"/>
      <c r="H38" s="46"/>
      <c r="I38" s="30"/>
      <c r="J38" s="28"/>
    </row>
    <row r="39" spans="2:10" ht="34.5" thickBot="1" x14ac:dyDescent="0.3">
      <c r="B39" s="3" t="s">
        <v>17</v>
      </c>
      <c r="C39" s="26">
        <v>8000000</v>
      </c>
      <c r="D39" s="26">
        <v>2623608</v>
      </c>
      <c r="E39" s="13">
        <f>D39/C39</f>
        <v>0.32795099999999999</v>
      </c>
      <c r="F39" s="4">
        <v>8000000</v>
      </c>
      <c r="G39" s="4">
        <v>1665844</v>
      </c>
      <c r="H39" s="15">
        <f t="shared" ref="H39" si="13">G39/F39</f>
        <v>0.20823050000000001</v>
      </c>
      <c r="I39" s="14">
        <f t="shared" ref="I39" si="14">D39-G39</f>
        <v>957764</v>
      </c>
      <c r="J39" s="16">
        <f t="shared" ref="J39" si="15">I39/G39</f>
        <v>0.57494219146570746</v>
      </c>
    </row>
  </sheetData>
  <mergeCells count="50">
    <mergeCell ref="I37:I38"/>
    <mergeCell ref="J37:J38"/>
    <mergeCell ref="B37:B38"/>
    <mergeCell ref="D37:D38"/>
    <mergeCell ref="E37:E38"/>
    <mergeCell ref="G37:G38"/>
    <mergeCell ref="H37:H38"/>
    <mergeCell ref="I33:I34"/>
    <mergeCell ref="J33:J34"/>
    <mergeCell ref="B29:B30"/>
    <mergeCell ref="D29:D30"/>
    <mergeCell ref="E29:E30"/>
    <mergeCell ref="G29:G30"/>
    <mergeCell ref="H29:H30"/>
    <mergeCell ref="I29:I30"/>
    <mergeCell ref="B33:B34"/>
    <mergeCell ref="D33:D34"/>
    <mergeCell ref="E33:E34"/>
    <mergeCell ref="G33:G34"/>
    <mergeCell ref="H33:H34"/>
    <mergeCell ref="B21:B22"/>
    <mergeCell ref="D21:D22"/>
    <mergeCell ref="E21:E22"/>
    <mergeCell ref="G21:G22"/>
    <mergeCell ref="H21:H22"/>
    <mergeCell ref="B25:B26"/>
    <mergeCell ref="D25:D26"/>
    <mergeCell ref="E25:E26"/>
    <mergeCell ref="G25:G26"/>
    <mergeCell ref="H25:H26"/>
    <mergeCell ref="B2:J3"/>
    <mergeCell ref="B10:B11"/>
    <mergeCell ref="D10:D11"/>
    <mergeCell ref="E10:E11"/>
    <mergeCell ref="G10:G11"/>
    <mergeCell ref="H10:H11"/>
    <mergeCell ref="I10:I11"/>
    <mergeCell ref="J10:J11"/>
    <mergeCell ref="J5:J6"/>
    <mergeCell ref="B5:B6"/>
    <mergeCell ref="D5:D6"/>
    <mergeCell ref="E5:E6"/>
    <mergeCell ref="G5:G6"/>
    <mergeCell ref="H5:H6"/>
    <mergeCell ref="I5:I6"/>
    <mergeCell ref="J21:J22"/>
    <mergeCell ref="I25:I26"/>
    <mergeCell ref="J25:J26"/>
    <mergeCell ref="I21:I22"/>
    <mergeCell ref="J29:J3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RUBROS DESGLOSADOS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FUNDACION HEALTH MED</dc:creator>
  <cp:lastModifiedBy>yor david fonseca estrada</cp:lastModifiedBy>
  <cp:lastPrinted>2025-08-19T21:36:23Z</cp:lastPrinted>
  <dcterms:created xsi:type="dcterms:W3CDTF">2020-03-09T18:58:02Z</dcterms:created>
  <dcterms:modified xsi:type="dcterms:W3CDTF">2025-08-31T20:55:06Z</dcterms:modified>
</cp:coreProperties>
</file>