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d.docs.live.net/16f931ab92a3fca4/Escritorio/"/>
    </mc:Choice>
  </mc:AlternateContent>
  <xr:revisionPtr revIDLastSave="1" documentId="8_{1711C3B7-FD1E-4ADF-8478-1A3C25874114}" xr6:coauthVersionLast="47" xr6:coauthVersionMax="47" xr10:uidLastSave="{821B98EA-0542-4402-BAAE-27F8CE64016B}"/>
  <bookViews>
    <workbookView xWindow="-120" yWindow="-120" windowWidth="29040" windowHeight="15720" xr2:uid="{00000000-000D-0000-FFFF-FFFF00000000}"/>
  </bookViews>
  <sheets>
    <sheet name="RUBROS DESGLOS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J31" i="1" s="1"/>
  <c r="H31" i="1"/>
  <c r="E31" i="1"/>
  <c r="J7" i="1"/>
  <c r="E7" i="1"/>
  <c r="H12" i="1" l="1"/>
  <c r="D18" i="1"/>
  <c r="I39" i="1" l="1"/>
  <c r="J39" i="1" s="1"/>
  <c r="H39" i="1"/>
  <c r="E39" i="1"/>
  <c r="I35" i="1"/>
  <c r="J35" i="1" s="1"/>
  <c r="H35" i="1"/>
  <c r="E35" i="1"/>
  <c r="I27" i="1"/>
  <c r="J27" i="1" s="1"/>
  <c r="H27" i="1"/>
  <c r="E27" i="1"/>
  <c r="I23" i="1"/>
  <c r="J23" i="1" s="1"/>
  <c r="H23" i="1"/>
  <c r="E23" i="1"/>
  <c r="I12" i="1"/>
  <c r="J12" i="1" s="1"/>
  <c r="C18" i="1"/>
  <c r="H7" i="1"/>
  <c r="I13" i="1" l="1"/>
  <c r="I14" i="1"/>
  <c r="J14" i="1" s="1"/>
  <c r="I15" i="1"/>
  <c r="I16" i="1"/>
  <c r="J16" i="1" s="1"/>
  <c r="I17" i="1"/>
  <c r="J17" i="1" s="1"/>
  <c r="F18" i="1"/>
  <c r="G18" i="1"/>
  <c r="I18" i="1" s="1"/>
  <c r="J18" i="1" s="1"/>
  <c r="E13" i="1"/>
  <c r="E14" i="1"/>
  <c r="E15" i="1"/>
  <c r="E16" i="1"/>
  <c r="E17" i="1"/>
  <c r="E12" i="1"/>
  <c r="H13" i="1"/>
  <c r="H14" i="1"/>
  <c r="H15" i="1"/>
  <c r="H16" i="1"/>
  <c r="H17" i="1"/>
  <c r="I7" i="1"/>
  <c r="H18" i="1" l="1"/>
  <c r="E18" i="1"/>
  <c r="J13" i="1"/>
</calcChain>
</file>

<file path=xl/sharedStrings.xml><?xml version="1.0" encoding="utf-8"?>
<sst xmlns="http://schemas.openxmlformats.org/spreadsheetml/2006/main" count="78" uniqueCount="24">
  <si>
    <t>Concepto</t>
  </si>
  <si>
    <t>Var. Absoluta</t>
  </si>
  <si>
    <t>Var. Relativa</t>
  </si>
  <si>
    <t>Prima de navidad</t>
  </si>
  <si>
    <t>Prima de servicios</t>
  </si>
  <si>
    <t>Prima de vacaciones</t>
  </si>
  <si>
    <t>Total</t>
  </si>
  <si>
    <t>-</t>
  </si>
  <si>
    <t xml:space="preserve">Gasto de Personal </t>
  </si>
  <si>
    <t xml:space="preserve">Sueldo Basico </t>
  </si>
  <si>
    <t xml:space="preserve">Bonificación por servicios prestados </t>
  </si>
  <si>
    <t xml:space="preserve">Viaticos de funcionarios en comisión </t>
  </si>
  <si>
    <t>Otros servicios jurídicos n.c.p. - Servicios prestados a las empresas y servicios de producción</t>
  </si>
  <si>
    <t>ANÁLISIS DE LOS RUBROS A 31 DE DICIEMBRE DE 2024</t>
  </si>
  <si>
    <t xml:space="preserve"> Presupuesto Definitivo Dic 31.</t>
  </si>
  <si>
    <t>Total Ejecución (Obligaciones) a 31 de Dic. de 2024</t>
  </si>
  <si>
    <t>% de Ejecución a 31 de Dic. de 2024</t>
  </si>
  <si>
    <t xml:space="preserve"> Presupuesto Definitivo Dic.</t>
  </si>
  <si>
    <t>Ejecución (Obligaciones) a 31 de Dic. de 2023</t>
  </si>
  <si>
    <t>% de Ejecución a 31 de Dic. de 2023</t>
  </si>
  <si>
    <t xml:space="preserve">Otros servicios profesionales, técnicos y empresariales n.c.p. - Servicios prestados a las empresas y servicios de producción </t>
  </si>
  <si>
    <t>Servicios de acceso a Internet de banda ancha - Servicios prestados a las empresas y servicios de producción</t>
  </si>
  <si>
    <t>Servicios de catering para eventos - Servicios de
alojamiento; servicios de suministro de comidas y
bebidas; servicios de transporte; y servicios de
distribución de electricidad, gas y agua</t>
  </si>
  <si>
    <t>Otros servicios profesionales, técnicos y empresariales n.c.p. - Documentos de planeación - Apoyo a la planificación, desarrollo y promoción de procesos, proyectos y tanques de pensamiento en logística e infraestructura en la RAP EC - Servicios prestado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</si>
</sst>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5ABF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3" fontId="3" fillId="0" borderId="1" xfId="0" applyNumberFormat="1" applyFont="1" applyBorder="1" applyAlignment="1">
      <alignment horizontal="right" vertical="center"/>
    </xf>
    <xf numFmtId="9" fontId="3" fillId="0" borderId="1" xfId="2" applyFont="1" applyBorder="1" applyAlignment="1">
      <alignment horizontal="right" vertical="center"/>
    </xf>
    <xf numFmtId="0" fontId="3" fillId="0" borderId="15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3" fontId="3" fillId="0" borderId="12" xfId="0" applyNumberFormat="1" applyFont="1" applyBorder="1" applyAlignment="1">
      <alignment horizontal="right" vertical="center"/>
    </xf>
    <xf numFmtId="0" fontId="2" fillId="3" borderId="11" xfId="0" applyFont="1" applyFill="1" applyBorder="1" applyAlignment="1">
      <alignment horizontal="center" vertical="center" wrapText="1"/>
    </xf>
    <xf numFmtId="165" fontId="3" fillId="7" borderId="1" xfId="1" applyNumberFormat="1" applyFont="1" applyFill="1" applyBorder="1"/>
    <xf numFmtId="10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10" fontId="4" fillId="0" borderId="16" xfId="0" applyNumberFormat="1" applyFont="1" applyBorder="1" applyAlignment="1">
      <alignment horizontal="right" vertical="center"/>
    </xf>
    <xf numFmtId="9" fontId="3" fillId="0" borderId="13" xfId="2" applyFont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9" fontId="3" fillId="0" borderId="12" xfId="2" applyFont="1" applyBorder="1" applyAlignment="1">
      <alignment horizontal="right" vertical="center"/>
    </xf>
    <xf numFmtId="10" fontId="4" fillId="0" borderId="13" xfId="0" applyNumberFormat="1" applyFont="1" applyBorder="1" applyAlignment="1">
      <alignment horizontal="right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9" fontId="3" fillId="0" borderId="12" xfId="0" applyNumberFormat="1" applyFont="1" applyBorder="1" applyAlignment="1">
      <alignment horizontal="right" vertical="center"/>
    </xf>
    <xf numFmtId="10" fontId="3" fillId="0" borderId="12" xfId="2" applyNumberFormat="1" applyFont="1" applyBorder="1" applyAlignment="1">
      <alignment horizontal="right" vertical="center"/>
    </xf>
    <xf numFmtId="3" fontId="7" fillId="3" borderId="20" xfId="0" applyNumberFormat="1" applyFont="1" applyFill="1" applyBorder="1" applyAlignment="1">
      <alignment horizontal="right" vertical="center"/>
    </xf>
    <xf numFmtId="9" fontId="7" fillId="3" borderId="20" xfId="2" applyFont="1" applyFill="1" applyBorder="1" applyAlignment="1">
      <alignment horizontal="right" vertical="center"/>
    </xf>
    <xf numFmtId="165" fontId="3" fillId="7" borderId="16" xfId="1" applyNumberFormat="1" applyFont="1" applyFill="1" applyBorder="1" applyAlignment="1">
      <alignment horizontal="right"/>
    </xf>
    <xf numFmtId="9" fontId="7" fillId="3" borderId="21" xfId="2" applyFont="1" applyFill="1" applyBorder="1" applyAlignment="1">
      <alignment horizontal="right" vertical="center"/>
    </xf>
    <xf numFmtId="0" fontId="3" fillId="8" borderId="14" xfId="0" applyFont="1" applyFill="1" applyBorder="1" applyAlignment="1">
      <alignment horizontal="justify" vertical="center" wrapText="1"/>
    </xf>
    <xf numFmtId="0" fontId="3" fillId="8" borderId="15" xfId="0" applyFont="1" applyFill="1" applyBorder="1" applyAlignment="1">
      <alignment horizontal="justify" vertical="center" wrapText="1"/>
    </xf>
    <xf numFmtId="165" fontId="3" fillId="7" borderId="12" xfId="1" applyNumberFormat="1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justify" vertical="center" wrapText="1"/>
    </xf>
    <xf numFmtId="3" fontId="3" fillId="0" borderId="0" xfId="0" applyNumberFormat="1" applyFont="1" applyBorder="1" applyAlignment="1">
      <alignment horizontal="right" vertical="center"/>
    </xf>
    <xf numFmtId="10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justify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Obligaciones Factores Salariales Comunes 2024 - 2023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('RUBROS DESGLOSADOS'!$D$10,'RUBROS DESGLOSADOS'!$G$10)</c:f>
              <c:strCache>
                <c:ptCount val="2"/>
                <c:pt idx="0">
                  <c:v>Total Ejecución (Obligaciones) a 31 de Dic. de 2024</c:v>
                </c:pt>
                <c:pt idx="1">
                  <c:v>Ejecución (Obligaciones) a 31 de Dic. de 2023</c:v>
                </c:pt>
              </c:strCache>
            </c:strRef>
          </c:cat>
          <c:val>
            <c:numRef>
              <c:f>('RUBROS DESGLOSADOS'!$D$11,'RUBROS DESGLOSADOS'!$G$11)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C49C-48EF-A080-C49A3A95344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49C-48EF-A080-C49A3A9534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('RUBROS DESGLOSADOS'!$D$10,'RUBROS DESGLOSADOS'!$G$10)</c:f>
              <c:strCache>
                <c:ptCount val="2"/>
                <c:pt idx="0">
                  <c:v>Total Ejecución (Obligaciones) a 31 de Dic. de 2024</c:v>
                </c:pt>
                <c:pt idx="1">
                  <c:v>Ejecución (Obligaciones) a 31 de Dic. de 2023</c:v>
                </c:pt>
              </c:strCache>
            </c:strRef>
          </c:cat>
          <c:val>
            <c:numRef>
              <c:f>('RUBROS DESGLOSADOS'!$D$18,'RUBROS DESGLOSADOS'!$G$18)</c:f>
              <c:numCache>
                <c:formatCode>#,##0</c:formatCode>
                <c:ptCount val="2"/>
                <c:pt idx="0">
                  <c:v>1311444657</c:v>
                </c:pt>
                <c:pt idx="1">
                  <c:v>1195835708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9C-48EF-A080-C49A3A953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5255215"/>
        <c:axId val="1235256655"/>
      </c:barChart>
      <c:catAx>
        <c:axId val="123525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35256655"/>
        <c:crosses val="autoZero"/>
        <c:auto val="1"/>
        <c:lblAlgn val="ctr"/>
        <c:lblOffset val="100"/>
        <c:noMultiLvlLbl val="0"/>
      </c:catAx>
      <c:valAx>
        <c:axId val="123525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3525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85000"/>
          <a:lumOff val="1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9</xdr:row>
      <xdr:rowOff>180975</xdr:rowOff>
    </xdr:from>
    <xdr:to>
      <xdr:col>16</xdr:col>
      <xdr:colOff>352425</xdr:colOff>
      <xdr:row>22</xdr:row>
      <xdr:rowOff>57150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0654ACC-C53C-56E3-C150-643D3933B4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B2:J39"/>
  <sheetViews>
    <sheetView tabSelected="1" topLeftCell="A23" workbookViewId="0">
      <selection activeCell="M31" sqref="M31"/>
    </sheetView>
  </sheetViews>
  <sheetFormatPr baseColWidth="10" defaultRowHeight="15" x14ac:dyDescent="0.25"/>
  <cols>
    <col min="1" max="1" width="4.5703125" customWidth="1"/>
    <col min="2" max="2" width="35.85546875" customWidth="1"/>
    <col min="3" max="3" width="17.5703125" customWidth="1"/>
    <col min="4" max="4" width="16" customWidth="1"/>
    <col min="5" max="5" width="12" customWidth="1"/>
    <col min="6" max="6" width="13.5703125" customWidth="1"/>
    <col min="7" max="7" width="16" customWidth="1"/>
    <col min="8" max="8" width="12.28515625" customWidth="1"/>
    <col min="9" max="10" width="16" customWidth="1"/>
  </cols>
  <sheetData>
    <row r="2" spans="2:10" x14ac:dyDescent="0.25">
      <c r="B2" s="34" t="s">
        <v>13</v>
      </c>
      <c r="C2" s="35"/>
      <c r="D2" s="35"/>
      <c r="E2" s="35"/>
      <c r="F2" s="35"/>
      <c r="G2" s="35"/>
      <c r="H2" s="35"/>
      <c r="I2" s="35"/>
      <c r="J2" s="36"/>
    </row>
    <row r="3" spans="2:10" x14ac:dyDescent="0.25">
      <c r="B3" s="37"/>
      <c r="C3" s="38"/>
      <c r="D3" s="38"/>
      <c r="E3" s="38"/>
      <c r="F3" s="38"/>
      <c r="G3" s="38"/>
      <c r="H3" s="38"/>
      <c r="I3" s="38"/>
      <c r="J3" s="39"/>
    </row>
    <row r="4" spans="2:10" ht="15.75" thickBot="1" x14ac:dyDescent="0.3"/>
    <row r="5" spans="2:10" ht="27.75" customHeight="1" x14ac:dyDescent="0.25">
      <c r="B5" s="40" t="s">
        <v>0</v>
      </c>
      <c r="C5" s="12" t="s">
        <v>14</v>
      </c>
      <c r="D5" s="42" t="s">
        <v>15</v>
      </c>
      <c r="E5" s="44" t="s">
        <v>16</v>
      </c>
      <c r="F5" s="13" t="s">
        <v>17</v>
      </c>
      <c r="G5" s="46" t="s">
        <v>18</v>
      </c>
      <c r="H5" s="48" t="s">
        <v>19</v>
      </c>
      <c r="I5" s="32" t="s">
        <v>1</v>
      </c>
      <c r="J5" s="30" t="s">
        <v>2</v>
      </c>
    </row>
    <row r="6" spans="2:10" x14ac:dyDescent="0.25">
      <c r="B6" s="41"/>
      <c r="C6" s="18">
        <v>2024</v>
      </c>
      <c r="D6" s="43"/>
      <c r="E6" s="45"/>
      <c r="F6" s="19">
        <v>2023</v>
      </c>
      <c r="G6" s="47"/>
      <c r="H6" s="49"/>
      <c r="I6" s="50"/>
      <c r="J6" s="51"/>
    </row>
    <row r="7" spans="2:10" ht="13.5" customHeight="1" thickBot="1" x14ac:dyDescent="0.3">
      <c r="B7" s="20" t="s">
        <v>8</v>
      </c>
      <c r="C7" s="5">
        <v>2152972511.71</v>
      </c>
      <c r="D7" s="5">
        <v>1793209684</v>
      </c>
      <c r="E7" s="21">
        <f>D7/C7</f>
        <v>0.83289947932300434</v>
      </c>
      <c r="F7" s="5">
        <v>1844992541.75</v>
      </c>
      <c r="G7" s="5">
        <v>1639927019</v>
      </c>
      <c r="H7" s="22">
        <f>G7/F7</f>
        <v>0.88885292590099441</v>
      </c>
      <c r="I7" s="5">
        <f>D7-G7</f>
        <v>153282665</v>
      </c>
      <c r="J7" s="11">
        <f>(D7-G7)/G7</f>
        <v>9.3469199070498388E-2</v>
      </c>
    </row>
    <row r="9" spans="2:10" ht="15.75" thickBot="1" x14ac:dyDescent="0.3"/>
    <row r="10" spans="2:10" ht="27.75" customHeight="1" x14ac:dyDescent="0.25">
      <c r="B10" s="40" t="s">
        <v>0</v>
      </c>
      <c r="C10" s="12" t="s">
        <v>14</v>
      </c>
      <c r="D10" s="42" t="s">
        <v>15</v>
      </c>
      <c r="E10" s="44" t="s">
        <v>16</v>
      </c>
      <c r="F10" s="13" t="s">
        <v>17</v>
      </c>
      <c r="G10" s="46" t="s">
        <v>18</v>
      </c>
      <c r="H10" s="48" t="s">
        <v>19</v>
      </c>
      <c r="I10" s="32" t="s">
        <v>1</v>
      </c>
      <c r="J10" s="30" t="s">
        <v>2</v>
      </c>
    </row>
    <row r="11" spans="2:10" x14ac:dyDescent="0.25">
      <c r="B11" s="41"/>
      <c r="C11" s="18">
        <v>2024</v>
      </c>
      <c r="D11" s="43"/>
      <c r="E11" s="45"/>
      <c r="F11" s="19">
        <v>2023</v>
      </c>
      <c r="G11" s="47"/>
      <c r="H11" s="49"/>
      <c r="I11" s="50"/>
      <c r="J11" s="51"/>
    </row>
    <row r="12" spans="2:10" x14ac:dyDescent="0.25">
      <c r="B12" s="27" t="s">
        <v>9</v>
      </c>
      <c r="C12" s="1">
        <v>1285675672.96</v>
      </c>
      <c r="D12" s="1">
        <v>1043227357</v>
      </c>
      <c r="E12" s="8">
        <f t="shared" ref="E12:E18" si="0">D12/C12</f>
        <v>0.8114234242281233</v>
      </c>
      <c r="F12" s="1">
        <v>1079208392.75</v>
      </c>
      <c r="G12" s="1">
        <v>934462063</v>
      </c>
      <c r="H12" s="2">
        <f>G12/F12</f>
        <v>0.86587731273923596</v>
      </c>
      <c r="I12" s="9">
        <f>D12-G12</f>
        <v>108765294</v>
      </c>
      <c r="J12" s="10">
        <f>I12/G12</f>
        <v>0.11639348273895631</v>
      </c>
    </row>
    <row r="13" spans="2:10" x14ac:dyDescent="0.25">
      <c r="B13" s="28" t="s">
        <v>4</v>
      </c>
      <c r="C13" s="1">
        <v>49145347</v>
      </c>
      <c r="D13" s="1">
        <v>44696683</v>
      </c>
      <c r="E13" s="8">
        <f t="shared" si="0"/>
        <v>0.90947944675210046</v>
      </c>
      <c r="F13" s="1">
        <v>43622447</v>
      </c>
      <c r="G13" s="1">
        <v>42654568</v>
      </c>
      <c r="H13" s="2">
        <f t="shared" ref="H13:H17" si="1">G13/F13</f>
        <v>0.97781236343756694</v>
      </c>
      <c r="I13" s="9">
        <f t="shared" ref="I13:I17" si="2">D13-G13</f>
        <v>2042115</v>
      </c>
      <c r="J13" s="10">
        <f t="shared" ref="J13:J17" si="3">I13/G13</f>
        <v>4.7875646050383164E-2</v>
      </c>
    </row>
    <row r="14" spans="2:10" x14ac:dyDescent="0.25">
      <c r="B14" s="28" t="s">
        <v>10</v>
      </c>
      <c r="C14" s="1">
        <v>33426795</v>
      </c>
      <c r="D14" s="1">
        <v>26753706</v>
      </c>
      <c r="E14" s="8">
        <f t="shared" si="0"/>
        <v>0.8003670707885695</v>
      </c>
      <c r="F14" s="1">
        <v>30164698</v>
      </c>
      <c r="G14" s="1">
        <v>30105049</v>
      </c>
      <c r="H14" s="2">
        <f t="shared" si="1"/>
        <v>0.99802255603553536</v>
      </c>
      <c r="I14" s="9">
        <f t="shared" si="2"/>
        <v>-3351343</v>
      </c>
      <c r="J14" s="10">
        <f t="shared" si="3"/>
        <v>-0.11132162581764939</v>
      </c>
    </row>
    <row r="15" spans="2:10" x14ac:dyDescent="0.25">
      <c r="B15" s="28" t="s">
        <v>3</v>
      </c>
      <c r="C15" s="1">
        <v>106652228</v>
      </c>
      <c r="D15" s="1">
        <v>94708212</v>
      </c>
      <c r="E15" s="8">
        <f t="shared" si="0"/>
        <v>0.88800969071175895</v>
      </c>
      <c r="F15" s="1">
        <v>94666768</v>
      </c>
      <c r="G15" s="1">
        <v>88438707</v>
      </c>
      <c r="H15" s="2">
        <f t="shared" si="1"/>
        <v>0.93421069366179266</v>
      </c>
      <c r="I15" s="7">
        <f t="shared" si="2"/>
        <v>6269505</v>
      </c>
      <c r="J15" s="25" t="s">
        <v>7</v>
      </c>
    </row>
    <row r="16" spans="2:10" x14ac:dyDescent="0.25">
      <c r="B16" s="3" t="s">
        <v>5</v>
      </c>
      <c r="C16" s="1">
        <v>51193070</v>
      </c>
      <c r="D16" s="1">
        <v>41546454</v>
      </c>
      <c r="E16" s="8">
        <f t="shared" si="0"/>
        <v>0.81156402614650769</v>
      </c>
      <c r="F16" s="1">
        <v>45245679</v>
      </c>
      <c r="G16" s="1">
        <v>45245679</v>
      </c>
      <c r="H16" s="2">
        <f t="shared" si="1"/>
        <v>1</v>
      </c>
      <c r="I16" s="9">
        <f t="shared" si="2"/>
        <v>-3699225</v>
      </c>
      <c r="J16" s="10">
        <f t="shared" si="3"/>
        <v>-8.1758636001462145E-2</v>
      </c>
    </row>
    <row r="17" spans="2:10" x14ac:dyDescent="0.25">
      <c r="B17" s="3" t="s">
        <v>11</v>
      </c>
      <c r="C17" s="1">
        <v>80000000</v>
      </c>
      <c r="D17" s="1">
        <v>60512245</v>
      </c>
      <c r="E17" s="8">
        <f t="shared" si="0"/>
        <v>0.7564030625</v>
      </c>
      <c r="F17" s="1">
        <v>64000000</v>
      </c>
      <c r="G17" s="1">
        <v>54929642</v>
      </c>
      <c r="H17" s="2">
        <f t="shared" si="1"/>
        <v>0.85827565625000002</v>
      </c>
      <c r="I17" s="9">
        <f t="shared" si="2"/>
        <v>5582603</v>
      </c>
      <c r="J17" s="10">
        <f t="shared" si="3"/>
        <v>0.10163188392889945</v>
      </c>
    </row>
    <row r="18" spans="2:10" ht="15.75" thickBot="1" x14ac:dyDescent="0.3">
      <c r="B18" s="6" t="s">
        <v>6</v>
      </c>
      <c r="C18" s="23">
        <f>SUM(C12:C17)</f>
        <v>1606093112.96</v>
      </c>
      <c r="D18" s="23">
        <f>SUM(D12:D17)</f>
        <v>1311444657</v>
      </c>
      <c r="E18" s="24">
        <f t="shared" si="0"/>
        <v>0.81654335381778187</v>
      </c>
      <c r="F18" s="23">
        <f>SUM(F12:F17)</f>
        <v>1356907984.75</v>
      </c>
      <c r="G18" s="23">
        <f>SUM(G12:G17)</f>
        <v>1195835708</v>
      </c>
      <c r="H18" s="24">
        <f>G18/F18</f>
        <v>0.88129462088788846</v>
      </c>
      <c r="I18" s="23">
        <f>D18-G18</f>
        <v>115608949</v>
      </c>
      <c r="J18" s="26">
        <f>I18/G18</f>
        <v>9.6676281053149488E-2</v>
      </c>
    </row>
    <row r="20" spans="2:10" ht="15.75" thickBot="1" x14ac:dyDescent="0.3"/>
    <row r="21" spans="2:10" ht="28.5" customHeight="1" x14ac:dyDescent="0.25">
      <c r="B21" s="40" t="s">
        <v>0</v>
      </c>
      <c r="C21" s="12" t="s">
        <v>14</v>
      </c>
      <c r="D21" s="42" t="s">
        <v>15</v>
      </c>
      <c r="E21" s="44" t="s">
        <v>16</v>
      </c>
      <c r="F21" s="13" t="s">
        <v>17</v>
      </c>
      <c r="G21" s="46" t="s">
        <v>18</v>
      </c>
      <c r="H21" s="48" t="s">
        <v>19</v>
      </c>
      <c r="I21" s="32" t="s">
        <v>1</v>
      </c>
      <c r="J21" s="30" t="s">
        <v>2</v>
      </c>
    </row>
    <row r="22" spans="2:10" ht="18" customHeight="1" thickBot="1" x14ac:dyDescent="0.3">
      <c r="B22" s="41"/>
      <c r="C22" s="18">
        <v>2024</v>
      </c>
      <c r="D22" s="43"/>
      <c r="E22" s="45"/>
      <c r="F22" s="19">
        <v>2023</v>
      </c>
      <c r="G22" s="47"/>
      <c r="H22" s="49"/>
      <c r="I22" s="33"/>
      <c r="J22" s="31"/>
    </row>
    <row r="23" spans="2:10" ht="34.5" thickBot="1" x14ac:dyDescent="0.3">
      <c r="B23" s="57" t="s">
        <v>20</v>
      </c>
      <c r="C23" s="52">
        <v>233768201</v>
      </c>
      <c r="D23" s="52">
        <v>219823648</v>
      </c>
      <c r="E23" s="14">
        <f>D23/C23</f>
        <v>0.9403488030435756</v>
      </c>
      <c r="F23" s="5">
        <v>251040000</v>
      </c>
      <c r="G23" s="5">
        <v>249791665</v>
      </c>
      <c r="H23" s="16">
        <f t="shared" ref="H23" si="4">G23/F23</f>
        <v>0.99502734623964306</v>
      </c>
      <c r="I23" s="15">
        <f t="shared" ref="I23" si="5">D23-G23</f>
        <v>-29968017</v>
      </c>
      <c r="J23" s="17">
        <f t="shared" ref="J23" si="6">I23/G23</f>
        <v>-0.11997204550440063</v>
      </c>
    </row>
    <row r="24" spans="2:10" ht="15.75" thickBot="1" x14ac:dyDescent="0.3"/>
    <row r="25" spans="2:10" ht="40.5" customHeight="1" x14ac:dyDescent="0.25">
      <c r="B25" s="40" t="s">
        <v>0</v>
      </c>
      <c r="C25" s="12" t="s">
        <v>14</v>
      </c>
      <c r="D25" s="42" t="s">
        <v>15</v>
      </c>
      <c r="E25" s="44" t="s">
        <v>16</v>
      </c>
      <c r="F25" s="13" t="s">
        <v>17</v>
      </c>
      <c r="G25" s="46" t="s">
        <v>18</v>
      </c>
      <c r="H25" s="48" t="s">
        <v>19</v>
      </c>
      <c r="I25" s="32" t="s">
        <v>1</v>
      </c>
      <c r="J25" s="30" t="s">
        <v>2</v>
      </c>
    </row>
    <row r="26" spans="2:10" x14ac:dyDescent="0.25">
      <c r="B26" s="41"/>
      <c r="C26" s="18">
        <v>2024</v>
      </c>
      <c r="D26" s="43"/>
      <c r="E26" s="45"/>
      <c r="F26" s="19">
        <v>2023</v>
      </c>
      <c r="G26" s="47"/>
      <c r="H26" s="49"/>
      <c r="I26" s="33"/>
      <c r="J26" s="31"/>
    </row>
    <row r="27" spans="2:10" ht="34.5" thickBot="1" x14ac:dyDescent="0.3">
      <c r="B27" s="4" t="s">
        <v>12</v>
      </c>
      <c r="C27" s="5">
        <v>115000000</v>
      </c>
      <c r="D27" s="5">
        <v>110085334</v>
      </c>
      <c r="E27" s="14">
        <f>D27/C27</f>
        <v>0.95726377391304351</v>
      </c>
      <c r="F27" s="5">
        <v>112860000</v>
      </c>
      <c r="G27" s="5">
        <v>94300000</v>
      </c>
      <c r="H27" s="16">
        <f>G27/F27</f>
        <v>0.83554846712741448</v>
      </c>
      <c r="I27" s="15">
        <f>D27-G27</f>
        <v>15785334</v>
      </c>
      <c r="J27" s="17">
        <f>I27/G27</f>
        <v>0.16739484623541886</v>
      </c>
    </row>
    <row r="28" spans="2:10" ht="15.75" thickBot="1" x14ac:dyDescent="0.3">
      <c r="B28" s="53"/>
      <c r="C28" s="54"/>
      <c r="D28" s="54"/>
      <c r="E28" s="55"/>
      <c r="F28" s="54"/>
      <c r="G28" s="54"/>
      <c r="H28" s="54"/>
      <c r="I28" s="56"/>
      <c r="J28" s="55"/>
    </row>
    <row r="29" spans="2:10" ht="22.5" x14ac:dyDescent="0.25">
      <c r="B29" s="40" t="s">
        <v>0</v>
      </c>
      <c r="C29" s="12" t="s">
        <v>14</v>
      </c>
      <c r="D29" s="42" t="s">
        <v>15</v>
      </c>
      <c r="E29" s="44" t="s">
        <v>16</v>
      </c>
      <c r="F29" s="13" t="s">
        <v>17</v>
      </c>
      <c r="G29" s="46" t="s">
        <v>18</v>
      </c>
      <c r="H29" s="48" t="s">
        <v>19</v>
      </c>
      <c r="I29" s="32" t="s">
        <v>1</v>
      </c>
      <c r="J29" s="30" t="s">
        <v>2</v>
      </c>
    </row>
    <row r="30" spans="2:10" x14ac:dyDescent="0.25">
      <c r="B30" s="41"/>
      <c r="C30" s="18">
        <v>2024</v>
      </c>
      <c r="D30" s="43"/>
      <c r="E30" s="45"/>
      <c r="F30" s="19">
        <v>2023</v>
      </c>
      <c r="G30" s="47"/>
      <c r="H30" s="49"/>
      <c r="I30" s="33"/>
      <c r="J30" s="31"/>
    </row>
    <row r="31" spans="2:10" ht="68.25" thickBot="1" x14ac:dyDescent="0.3">
      <c r="B31" s="4" t="s">
        <v>23</v>
      </c>
      <c r="C31" s="5">
        <v>190000000</v>
      </c>
      <c r="D31" s="5">
        <v>187618244</v>
      </c>
      <c r="E31" s="14">
        <f>D31/C31</f>
        <v>0.98746444210526318</v>
      </c>
      <c r="F31" s="5">
        <v>50000000</v>
      </c>
      <c r="G31" s="5">
        <v>28000000</v>
      </c>
      <c r="H31" s="16">
        <f>G31/F31</f>
        <v>0.56000000000000005</v>
      </c>
      <c r="I31" s="15">
        <f>D31-G31</f>
        <v>159618244</v>
      </c>
      <c r="J31" s="17">
        <f>I31/G31</f>
        <v>5.7006515714285717</v>
      </c>
    </row>
    <row r="32" spans="2:10" ht="15.75" thickBot="1" x14ac:dyDescent="0.3">
      <c r="B32" s="53"/>
      <c r="C32" s="54"/>
      <c r="D32" s="54"/>
      <c r="E32" s="55"/>
      <c r="F32" s="54"/>
      <c r="G32" s="54"/>
      <c r="H32" s="54"/>
      <c r="I32" s="56"/>
      <c r="J32" s="55"/>
    </row>
    <row r="33" spans="2:10" ht="28.5" customHeight="1" x14ac:dyDescent="0.25">
      <c r="B33" s="40" t="s">
        <v>0</v>
      </c>
      <c r="C33" s="12" t="s">
        <v>14</v>
      </c>
      <c r="D33" s="42" t="s">
        <v>15</v>
      </c>
      <c r="E33" s="44" t="s">
        <v>16</v>
      </c>
      <c r="F33" s="13" t="s">
        <v>17</v>
      </c>
      <c r="G33" s="46" t="s">
        <v>18</v>
      </c>
      <c r="H33" s="48" t="s">
        <v>19</v>
      </c>
      <c r="I33" s="32" t="s">
        <v>1</v>
      </c>
      <c r="J33" s="30" t="s">
        <v>2</v>
      </c>
    </row>
    <row r="34" spans="2:10" x14ac:dyDescent="0.25">
      <c r="B34" s="41"/>
      <c r="C34" s="18">
        <v>2024</v>
      </c>
      <c r="D34" s="43"/>
      <c r="E34" s="45"/>
      <c r="F34" s="19">
        <v>2023</v>
      </c>
      <c r="G34" s="47"/>
      <c r="H34" s="49"/>
      <c r="I34" s="33"/>
      <c r="J34" s="31"/>
    </row>
    <row r="35" spans="2:10" ht="34.5" thickBot="1" x14ac:dyDescent="0.3">
      <c r="B35" s="4" t="s">
        <v>21</v>
      </c>
      <c r="C35" s="29">
        <v>8000000</v>
      </c>
      <c r="D35" s="29">
        <v>4998933</v>
      </c>
      <c r="E35" s="14">
        <f>D35/C35</f>
        <v>0.62486662500000001</v>
      </c>
      <c r="F35" s="5">
        <v>6200000</v>
      </c>
      <c r="G35" s="5">
        <v>4453592</v>
      </c>
      <c r="H35" s="16">
        <f t="shared" ref="H35" si="7">G35/F35</f>
        <v>0.71832129032258063</v>
      </c>
      <c r="I35" s="15">
        <f t="shared" ref="I35" si="8">D35-G35</f>
        <v>545341</v>
      </c>
      <c r="J35" s="17">
        <f t="shared" ref="J35" si="9">I35/G35</f>
        <v>0.12244969902945757</v>
      </c>
    </row>
    <row r="36" spans="2:10" ht="15.75" thickBot="1" x14ac:dyDescent="0.3"/>
    <row r="37" spans="2:10" ht="32.25" customHeight="1" x14ac:dyDescent="0.25">
      <c r="B37" s="40" t="s">
        <v>0</v>
      </c>
      <c r="C37" s="12" t="s">
        <v>14</v>
      </c>
      <c r="D37" s="42" t="s">
        <v>15</v>
      </c>
      <c r="E37" s="44" t="s">
        <v>16</v>
      </c>
      <c r="F37" s="13" t="s">
        <v>17</v>
      </c>
      <c r="G37" s="46" t="s">
        <v>18</v>
      </c>
      <c r="H37" s="48" t="s">
        <v>19</v>
      </c>
      <c r="I37" s="32" t="s">
        <v>1</v>
      </c>
      <c r="J37" s="30" t="s">
        <v>2</v>
      </c>
    </row>
    <row r="38" spans="2:10" x14ac:dyDescent="0.25">
      <c r="B38" s="41"/>
      <c r="C38" s="18">
        <v>2024</v>
      </c>
      <c r="D38" s="43"/>
      <c r="E38" s="45"/>
      <c r="F38" s="19">
        <v>2023</v>
      </c>
      <c r="G38" s="47"/>
      <c r="H38" s="49"/>
      <c r="I38" s="33"/>
      <c r="J38" s="31"/>
    </row>
    <row r="39" spans="2:10" ht="45.75" thickBot="1" x14ac:dyDescent="0.3">
      <c r="B39" s="4" t="s">
        <v>22</v>
      </c>
      <c r="C39" s="29">
        <v>17000000</v>
      </c>
      <c r="D39" s="29">
        <v>17000000</v>
      </c>
      <c r="E39" s="14">
        <f>D39/C39</f>
        <v>1</v>
      </c>
      <c r="F39" s="5">
        <v>30000000</v>
      </c>
      <c r="G39" s="5">
        <v>3716620</v>
      </c>
      <c r="H39" s="16">
        <f t="shared" ref="H39" si="10">G39/F39</f>
        <v>0.12388733333333334</v>
      </c>
      <c r="I39" s="15">
        <f t="shared" ref="I39" si="11">D39-G39</f>
        <v>13283380</v>
      </c>
      <c r="J39" s="17">
        <f t="shared" ref="J39" si="12">I39/G39</f>
        <v>3.5740484633887779</v>
      </c>
    </row>
  </sheetData>
  <mergeCells count="50">
    <mergeCell ref="B29:B30"/>
    <mergeCell ref="D29:D30"/>
    <mergeCell ref="E29:E30"/>
    <mergeCell ref="G29:G30"/>
    <mergeCell ref="H29:H30"/>
    <mergeCell ref="I37:I38"/>
    <mergeCell ref="J37:J38"/>
    <mergeCell ref="B33:B34"/>
    <mergeCell ref="D33:D34"/>
    <mergeCell ref="E33:E34"/>
    <mergeCell ref="G33:G34"/>
    <mergeCell ref="H33:H34"/>
    <mergeCell ref="I33:I34"/>
    <mergeCell ref="B37:B38"/>
    <mergeCell ref="D37:D38"/>
    <mergeCell ref="E37:E38"/>
    <mergeCell ref="G37:G38"/>
    <mergeCell ref="H37:H38"/>
    <mergeCell ref="B21:B22"/>
    <mergeCell ref="D21:D22"/>
    <mergeCell ref="E21:E22"/>
    <mergeCell ref="G21:G22"/>
    <mergeCell ref="H21:H22"/>
    <mergeCell ref="B25:B26"/>
    <mergeCell ref="D25:D26"/>
    <mergeCell ref="E25:E26"/>
    <mergeCell ref="G25:G26"/>
    <mergeCell ref="H25:H26"/>
    <mergeCell ref="B2:J3"/>
    <mergeCell ref="B10:B11"/>
    <mergeCell ref="D10:D11"/>
    <mergeCell ref="E10:E11"/>
    <mergeCell ref="G10:G11"/>
    <mergeCell ref="H10:H11"/>
    <mergeCell ref="I10:I11"/>
    <mergeCell ref="J10:J11"/>
    <mergeCell ref="J5:J6"/>
    <mergeCell ref="B5:B6"/>
    <mergeCell ref="D5:D6"/>
    <mergeCell ref="E5:E6"/>
    <mergeCell ref="G5:G6"/>
    <mergeCell ref="H5:H6"/>
    <mergeCell ref="I5:I6"/>
    <mergeCell ref="J21:J22"/>
    <mergeCell ref="I25:I26"/>
    <mergeCell ref="J25:J26"/>
    <mergeCell ref="I21:I22"/>
    <mergeCell ref="J33:J34"/>
    <mergeCell ref="I29:I30"/>
    <mergeCell ref="J29:J3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RUBROS DESGLOSADOS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FUNDACION HEALTH MED</dc:creator>
  <cp:lastModifiedBy>yor david fonseca estrada</cp:lastModifiedBy>
  <cp:lastPrinted>2025-08-19T21:36:23Z</cp:lastPrinted>
  <dcterms:created xsi:type="dcterms:W3CDTF">2020-03-09T18:58:02Z</dcterms:created>
  <dcterms:modified xsi:type="dcterms:W3CDTF">2025-08-31T18:34:22Z</dcterms:modified>
</cp:coreProperties>
</file>